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AST FRAME\"/>
    </mc:Choice>
  </mc:AlternateContent>
  <xr:revisionPtr revIDLastSave="0" documentId="13_ncr:1_{E2258F5C-DDAB-4E96-89F4-61EC4C15E2F2}" xr6:coauthVersionLast="45" xr6:coauthVersionMax="45" xr10:uidLastSave="{00000000-0000-0000-0000-000000000000}"/>
  <bookViews>
    <workbookView xWindow="-110" yWindow="-110" windowWidth="19420" windowHeight="10420" xr2:uid="{ECE42FBC-3B5A-4084-8645-558D9C447BC4}"/>
  </bookViews>
  <sheets>
    <sheet name="Planilha1" sheetId="1" r:id="rId1"/>
  </sheets>
  <definedNames>
    <definedName name="_xlnm.Print_Area" localSheetId="0">Planilha1!$A$1:$G$42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C41" i="1"/>
  <c r="G40" i="1"/>
  <c r="G35" i="1"/>
  <c r="G33" i="1" s="1"/>
  <c r="C32" i="1"/>
  <c r="G30" i="1"/>
  <c r="G26" i="1"/>
  <c r="C25" i="1"/>
  <c r="C22" i="1"/>
  <c r="G21" i="1"/>
  <c r="C17" i="1"/>
  <c r="G12" i="1"/>
  <c r="C11" i="1"/>
  <c r="C8" i="1"/>
  <c r="C30" i="1" l="1"/>
  <c r="G6" i="1"/>
  <c r="G4" i="1" s="1"/>
  <c r="C6" i="1"/>
  <c r="C4" i="1" s="1"/>
</calcChain>
</file>

<file path=xl/sharedStrings.xml><?xml version="1.0" encoding="utf-8"?>
<sst xmlns="http://schemas.openxmlformats.org/spreadsheetml/2006/main" count="112" uniqueCount="109">
  <si>
    <t>BALANÇO PATRIMONIAL ENCERRADO EM</t>
  </si>
  <si>
    <t>ATIVO</t>
  </si>
  <si>
    <t>PASSIVO</t>
  </si>
  <si>
    <t>1.1</t>
  </si>
  <si>
    <t>ATIVO CIRCULANTE</t>
  </si>
  <si>
    <t>2.1</t>
  </si>
  <si>
    <t>PASSIVO CIRCULANTE</t>
  </si>
  <si>
    <t>1.1.1</t>
  </si>
  <si>
    <t>NUMERARIOS</t>
  </si>
  <si>
    <t>2.1.1</t>
  </si>
  <si>
    <t>FORNECEDORES</t>
  </si>
  <si>
    <t>1.1.1.01</t>
  </si>
  <si>
    <t>CAIXA</t>
  </si>
  <si>
    <t>2.1.1.01</t>
  </si>
  <si>
    <t>2.1.1.02</t>
  </si>
  <si>
    <t>ALUGUEIS A PAGAR</t>
  </si>
  <si>
    <t>1.1.2</t>
  </si>
  <si>
    <t>BANCOS</t>
  </si>
  <si>
    <t>1.1.2.02</t>
  </si>
  <si>
    <t>SANTANDER</t>
  </si>
  <si>
    <t>2.1.2</t>
  </si>
  <si>
    <t>DEBITOS SOCIAIS</t>
  </si>
  <si>
    <t>1.1.2.04</t>
  </si>
  <si>
    <t>ITAU</t>
  </si>
  <si>
    <t>2.1.2.01</t>
  </si>
  <si>
    <t>SALARIOS A PAGAR</t>
  </si>
  <si>
    <t>1.1.2.05</t>
  </si>
  <si>
    <t>CAIXA ECONOMICA FEDERAL</t>
  </si>
  <si>
    <t>2.1.2.02</t>
  </si>
  <si>
    <t>INSS A RECOLHER</t>
  </si>
  <si>
    <t>1.1.2.07</t>
  </si>
  <si>
    <t>BRADESCO</t>
  </si>
  <si>
    <t>2.1.2.03</t>
  </si>
  <si>
    <t>2.1.2.04</t>
  </si>
  <si>
    <t>CONTRIB. SINDICAL</t>
  </si>
  <si>
    <t>1.1.4</t>
  </si>
  <si>
    <t>VALORES A RECEBER</t>
  </si>
  <si>
    <t>2.1.2.05</t>
  </si>
  <si>
    <t>FGTS A RECOLHER</t>
  </si>
  <si>
    <t>1.1.4.01</t>
  </si>
  <si>
    <t>DUPLICATAS A RECEBER</t>
  </si>
  <si>
    <t>1.1.4.02</t>
  </si>
  <si>
    <t>CARTÕES DE CRÉDITO</t>
  </si>
  <si>
    <t>1.1.4.03</t>
  </si>
  <si>
    <t>FATURAMENTO PENDENTE</t>
  </si>
  <si>
    <t>2.1.3</t>
  </si>
  <si>
    <t>DEBITOS FISCAIS</t>
  </si>
  <si>
    <t>1.1.6</t>
  </si>
  <si>
    <t>ESTOQUES</t>
  </si>
  <si>
    <t>2.1.3.02</t>
  </si>
  <si>
    <t>ICMS A RECOLHER</t>
  </si>
  <si>
    <t>1.1.6.09</t>
  </si>
  <si>
    <t xml:space="preserve">MERCADORIAS P/REVENDA </t>
  </si>
  <si>
    <t>2.1.3.06</t>
  </si>
  <si>
    <t>IMPOSTOS A RECOLHER</t>
  </si>
  <si>
    <t>1.1.7</t>
  </si>
  <si>
    <t>OUTROS CREDITOS</t>
  </si>
  <si>
    <t>1.1.7.02</t>
  </si>
  <si>
    <t>ADIANTAMENTO A FUNCIONÁRIOS</t>
  </si>
  <si>
    <t>2.1.4</t>
  </si>
  <si>
    <t>FINANCIAMENTO BANCÁRIO</t>
  </si>
  <si>
    <t>1.1.7.14</t>
  </si>
  <si>
    <t>VALORES A RECUPERAR</t>
  </si>
  <si>
    <t>2.1.4.02</t>
  </si>
  <si>
    <t>1.1.7.50</t>
  </si>
  <si>
    <t>ADIANTAMENTOS DIVERSOS</t>
  </si>
  <si>
    <t>2.1.4.06</t>
  </si>
  <si>
    <t>1.3</t>
  </si>
  <si>
    <t>ATIVO PERMANENTE</t>
  </si>
  <si>
    <t>2.3</t>
  </si>
  <si>
    <t>PASSIVO LONGO PRAZO</t>
  </si>
  <si>
    <t>2.3.1</t>
  </si>
  <si>
    <t>1.3.2</t>
  </si>
  <si>
    <t>IMOBILIZADO</t>
  </si>
  <si>
    <t>1.3.2.03</t>
  </si>
  <si>
    <t>INSTALACOES</t>
  </si>
  <si>
    <t>2.4</t>
  </si>
  <si>
    <t>PATRIMONIO LIQUIDO</t>
  </si>
  <si>
    <t>1.3.2.04</t>
  </si>
  <si>
    <t>EQUIPAMENTOS</t>
  </si>
  <si>
    <t>1.3.2.05</t>
  </si>
  <si>
    <t>VEÍCULOS</t>
  </si>
  <si>
    <t>2.4.1</t>
  </si>
  <si>
    <t>CAPITAL SOCIAL</t>
  </si>
  <si>
    <t>1.3.2.06</t>
  </si>
  <si>
    <t>COMPUTADORES E IMPRESSORAS / PLOTER</t>
  </si>
  <si>
    <t>2.4.1.01</t>
  </si>
  <si>
    <t>CAPITAL SUBSCRITO</t>
  </si>
  <si>
    <t>1.3.2.07</t>
  </si>
  <si>
    <t>PONTO SHOPPING CENTER</t>
  </si>
  <si>
    <t>2.4.1.02</t>
  </si>
  <si>
    <t>RESERVA DE CAPITAL</t>
  </si>
  <si>
    <t>1.3.2.08</t>
  </si>
  <si>
    <t>MARCAS E PATENTES</t>
  </si>
  <si>
    <t>1.3.2.09</t>
  </si>
  <si>
    <t>OUTRAS EMPRESAS COLIGADAS</t>
  </si>
  <si>
    <t>2.4.5</t>
  </si>
  <si>
    <t>LUCROS OU PREJUIZOS</t>
  </si>
  <si>
    <t>2.4.5.01</t>
  </si>
  <si>
    <t>LUCROS ACUMULADOS</t>
  </si>
  <si>
    <t>1.3.3</t>
  </si>
  <si>
    <t>(-) DEPRECIACAO ACUMULADA</t>
  </si>
  <si>
    <t>2.4.5.03</t>
  </si>
  <si>
    <t>RESULTADO DO EXCERCÍCIO</t>
  </si>
  <si>
    <t>1.3.3.11</t>
  </si>
  <si>
    <t>DEPRECIACAO ACUMULADA</t>
  </si>
  <si>
    <t>IMPOSTOS A PAGAR - REFIS</t>
  </si>
  <si>
    <t>NOME DA EMPRESA E CNPJ</t>
  </si>
  <si>
    <t>IRRF A RECOLHER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</si>
</sst>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Microsoft GothicNeo"/>
      <family val="2"/>
      <charset val="129"/>
    </font>
    <font>
      <b/>
      <sz val="9"/>
      <color theme="2" tint="-0.89999084444715716"/>
      <name val="Microsoft GothicNeo"/>
      <family val="2"/>
      <charset val="129"/>
    </font>
    <font>
      <sz val="11"/>
      <color theme="1"/>
      <name val="Microsoft GothicNeo"/>
      <family val="2"/>
      <charset val="129"/>
    </font>
    <font>
      <sz val="9"/>
      <color theme="2" tint="-0.89999084444715716"/>
      <name val="Microsoft GothicNeo"/>
      <family val="2"/>
      <charset val="129"/>
    </font>
    <font>
      <b/>
      <sz val="8"/>
      <color theme="1"/>
      <name val="Microsoft GothicNeo"/>
      <family val="2"/>
      <charset val="129"/>
    </font>
    <font>
      <sz val="10"/>
      <color theme="1"/>
      <name val="Microsoft GothicNeo"/>
      <family val="2"/>
      <charset val="129"/>
    </font>
    <font>
      <b/>
      <sz val="10"/>
      <color theme="2" tint="-0.89999084444715716"/>
      <name val="Microsoft GothicNeo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applyNumberFormat="1" applyFont="1"/>
    <xf numFmtId="165" fontId="3" fillId="2" borderId="0" xfId="0" applyNumberFormat="1" applyFont="1" applyFill="1"/>
    <xf numFmtId="0" fontId="2" fillId="0" borderId="0" xfId="0" applyFont="1"/>
    <xf numFmtId="0" fontId="4" fillId="0" borderId="0" xfId="0" applyFont="1"/>
    <xf numFmtId="165" fontId="2" fillId="0" borderId="0" xfId="0" applyNumberFormat="1" applyFont="1"/>
    <xf numFmtId="0" fontId="6" fillId="0" borderId="0" xfId="0" applyFont="1"/>
    <xf numFmtId="165" fontId="2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/>
    <xf numFmtId="165" fontId="6" fillId="0" borderId="0" xfId="0" applyNumberFormat="1" applyFont="1"/>
    <xf numFmtId="164" fontId="6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/>
    <xf numFmtId="165" fontId="2" fillId="0" borderId="0" xfId="1" applyNumberFormat="1" applyFont="1"/>
    <xf numFmtId="165" fontId="2" fillId="0" borderId="0" xfId="1" applyNumberFormat="1" applyFont="1" applyBorder="1"/>
    <xf numFmtId="0" fontId="7" fillId="0" borderId="0" xfId="0" applyFont="1"/>
    <xf numFmtId="164" fontId="7" fillId="0" borderId="0" xfId="1" applyNumberFormat="1" applyFont="1"/>
    <xf numFmtId="165" fontId="8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/>
    <xf numFmtId="0" fontId="6" fillId="2" borderId="1" xfId="0" applyFont="1" applyFill="1" applyBorder="1"/>
    <xf numFmtId="0" fontId="2" fillId="0" borderId="1" xfId="0" applyFont="1" applyBorder="1" applyProtection="1">
      <protection locked="0"/>
    </xf>
    <xf numFmtId="165" fontId="2" fillId="0" borderId="1" xfId="1" applyNumberFormat="1" applyFont="1" applyBorder="1" applyProtection="1">
      <protection locked="0"/>
    </xf>
    <xf numFmtId="165" fontId="3" fillId="3" borderId="0" xfId="0" applyNumberFormat="1" applyFont="1" applyFill="1" applyProtection="1">
      <protection locked="0"/>
    </xf>
    <xf numFmtId="0" fontId="5" fillId="3" borderId="0" xfId="0" applyFont="1" applyFill="1" applyProtection="1">
      <protection locked="0"/>
    </xf>
    <xf numFmtId="14" fontId="3" fillId="2" borderId="0" xfId="0" applyNumberFormat="1" applyFont="1" applyFill="1" applyProtection="1"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431800</xdr:colOff>
      <xdr:row>0</xdr:row>
      <xdr:rowOff>0</xdr:rowOff>
    </xdr:from>
    <xdr:to>
      <xdr:col>7</xdr:col>
      <xdr:colOff>6350</xdr:colOff>
      <xdr:row>1</xdr:row>
      <xdr:rowOff>139804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7E275-16FA-4221-833E-559024E1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4700" y="0"/>
          <a:ext cx="806450" cy="317604"/>
        </a:xfrm>
        <a:prstGeom prst="rect">
          <a:avLst/>
        </a:prstGeom>
      </xdr:spPr>
    </xdr:pic>
    <xdr:clientData/>
  </xdr:twoCellAnchor>
  <xdr:oneCellAnchor>
    <xdr:from>
      <xdr:col>7</xdr:col>
      <xdr:colOff>438150</xdr:colOff>
      <xdr:row>3</xdr:row>
      <xdr:rowOff>67760</xdr:rowOff>
    </xdr:from>
    <xdr:ext cx="1765300" cy="897440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8A0C7382-9866-48CF-88E0-074AB1EBE058}"/>
            </a:ext>
          </a:extLst>
        </xdr:cNvPr>
        <xdr:cNvSpPr/>
      </xdr:nvSpPr>
      <xdr:spPr>
        <a:xfrm>
          <a:off x="9632950" y="601160"/>
          <a:ext cx="1765300" cy="8974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Não tem um balancete</a:t>
          </a:r>
          <a:r>
            <a:rPr lang="pt-BR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atualizado?</a:t>
          </a:r>
        </a:p>
        <a:p>
          <a:pPr algn="ctr"/>
          <a:r>
            <a:rPr lang="pt-BR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Preencha os campos sem esquecer do que é importante!</a:t>
          </a:r>
          <a:endParaRPr lang="pt-BR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07BA-7DAF-4DFC-AA3F-8C293B9D61B6}">
  <sheetPr>
    <pageSetUpPr fitToPage="1"/>
  </sheetPr>
  <dimension ref="A1:G44"/>
  <sheetViews>
    <sheetView showGridLines="0" showRowColHeaders="0" tabSelected="1" workbookViewId="0">
      <selection activeCell="G42" sqref="G42"/>
    </sheetView>
  </sheetViews>
  <sheetFormatPr defaultRowHeight="14" x14ac:dyDescent="0.3"/>
  <cols>
    <col min="1" max="1" width="12.453125" style="4" customWidth="1"/>
    <col min="2" max="2" width="36" style="4" customWidth="1"/>
    <col min="3" max="3" width="17.6328125" style="4" customWidth="1"/>
    <col min="4" max="4" width="5.7265625" style="4" bestFit="1" customWidth="1"/>
    <col min="5" max="5" width="9.7265625" style="4" customWidth="1"/>
    <col min="6" max="6" width="32.453125" style="4" customWidth="1"/>
    <col min="7" max="7" width="17.6328125" style="4" customWidth="1"/>
    <col min="8" max="16384" width="8.7265625" style="4"/>
  </cols>
  <sheetData>
    <row r="1" spans="1:7" x14ac:dyDescent="0.3">
      <c r="A1" s="1"/>
      <c r="B1" s="2" t="s">
        <v>0</v>
      </c>
      <c r="C1" s="26">
        <v>43830</v>
      </c>
      <c r="D1" s="3"/>
      <c r="E1" s="3"/>
      <c r="F1" s="3"/>
      <c r="G1" s="3"/>
    </row>
    <row r="2" spans="1:7" x14ac:dyDescent="0.3">
      <c r="A2" s="1"/>
      <c r="B2" s="24" t="s">
        <v>107</v>
      </c>
      <c r="C2" s="25"/>
      <c r="D2" s="3"/>
      <c r="E2" s="3"/>
      <c r="F2" s="5"/>
      <c r="G2" s="3"/>
    </row>
    <row r="3" spans="1:7" x14ac:dyDescent="0.3">
      <c r="A3" s="1"/>
      <c r="B3" s="6"/>
      <c r="C3" s="3"/>
      <c r="D3" s="3"/>
      <c r="E3" s="3"/>
      <c r="F3" s="5"/>
      <c r="G3" s="3"/>
    </row>
    <row r="4" spans="1:7" ht="20" customHeight="1" x14ac:dyDescent="0.3">
      <c r="A4" s="8">
        <v>1</v>
      </c>
      <c r="B4" s="19" t="s">
        <v>1</v>
      </c>
      <c r="C4" s="19">
        <f>C6+C30</f>
        <v>322000</v>
      </c>
      <c r="D4" s="7"/>
      <c r="E4" s="8">
        <v>2</v>
      </c>
      <c r="F4" s="19" t="s">
        <v>2</v>
      </c>
      <c r="G4" s="19">
        <f>+G6+G33+G30</f>
        <v>322000</v>
      </c>
    </row>
    <row r="5" spans="1:7" x14ac:dyDescent="0.3">
      <c r="A5" s="9"/>
      <c r="B5" s="10"/>
      <c r="C5" s="10"/>
      <c r="D5" s="3"/>
      <c r="E5" s="1"/>
      <c r="F5" s="3"/>
      <c r="G5" s="5"/>
    </row>
    <row r="6" spans="1:7" x14ac:dyDescent="0.3">
      <c r="A6" s="11" t="s">
        <v>3</v>
      </c>
      <c r="B6" s="20" t="s">
        <v>4</v>
      </c>
      <c r="C6" s="20">
        <f>C8+C11+C17+C22+C25</f>
        <v>92000</v>
      </c>
      <c r="D6" s="3"/>
      <c r="E6" s="9" t="s">
        <v>5</v>
      </c>
      <c r="F6" s="20" t="s">
        <v>6</v>
      </c>
      <c r="G6" s="20">
        <f>G8+G12+G21+G26</f>
        <v>182000</v>
      </c>
    </row>
    <row r="7" spans="1:7" x14ac:dyDescent="0.3">
      <c r="A7" s="12"/>
      <c r="B7" s="3"/>
      <c r="C7" s="10"/>
      <c r="D7" s="3"/>
      <c r="E7" s="1"/>
      <c r="F7" s="3"/>
      <c r="G7" s="5"/>
    </row>
    <row r="8" spans="1:7" x14ac:dyDescent="0.3">
      <c r="A8" s="11" t="s">
        <v>7</v>
      </c>
      <c r="B8" s="21" t="s">
        <v>8</v>
      </c>
      <c r="C8" s="20">
        <f>C9</f>
        <v>2000</v>
      </c>
      <c r="D8" s="3"/>
      <c r="E8" s="9" t="s">
        <v>9</v>
      </c>
      <c r="F8" s="20" t="s">
        <v>10</v>
      </c>
      <c r="G8" s="20">
        <f>SUM(G9:G10)</f>
        <v>50000</v>
      </c>
    </row>
    <row r="9" spans="1:7" x14ac:dyDescent="0.3">
      <c r="A9" s="12" t="s">
        <v>11</v>
      </c>
      <c r="B9" s="22" t="s">
        <v>12</v>
      </c>
      <c r="C9" s="23">
        <v>2000</v>
      </c>
      <c r="D9" s="3"/>
      <c r="E9" s="1" t="s">
        <v>13</v>
      </c>
      <c r="F9" s="22" t="s">
        <v>10</v>
      </c>
      <c r="G9" s="23">
        <v>20000</v>
      </c>
    </row>
    <row r="10" spans="1:7" x14ac:dyDescent="0.3">
      <c r="A10" s="12"/>
      <c r="B10" s="3"/>
      <c r="C10" s="15"/>
      <c r="D10" s="3"/>
      <c r="E10" s="1" t="s">
        <v>14</v>
      </c>
      <c r="F10" s="22" t="s">
        <v>15</v>
      </c>
      <c r="G10" s="23">
        <v>30000</v>
      </c>
    </row>
    <row r="11" spans="1:7" x14ac:dyDescent="0.3">
      <c r="A11" s="11" t="s">
        <v>16</v>
      </c>
      <c r="B11" s="21" t="s">
        <v>17</v>
      </c>
      <c r="C11" s="20">
        <f>SUM(C12:C15)</f>
        <v>27000</v>
      </c>
      <c r="D11" s="3"/>
      <c r="E11" s="3"/>
      <c r="F11" s="3"/>
      <c r="G11" s="3"/>
    </row>
    <row r="12" spans="1:7" x14ac:dyDescent="0.3">
      <c r="A12" s="12" t="s">
        <v>18</v>
      </c>
      <c r="B12" s="22" t="s">
        <v>19</v>
      </c>
      <c r="C12" s="23">
        <v>15000</v>
      </c>
      <c r="D12" s="3"/>
      <c r="E12" s="9" t="s">
        <v>20</v>
      </c>
      <c r="F12" s="21" t="s">
        <v>21</v>
      </c>
      <c r="G12" s="20">
        <f>SUM(G13:G19)</f>
        <v>50000</v>
      </c>
    </row>
    <row r="13" spans="1:7" x14ac:dyDescent="0.3">
      <c r="A13" s="12" t="s">
        <v>22</v>
      </c>
      <c r="B13" s="22" t="s">
        <v>23</v>
      </c>
      <c r="C13" s="23">
        <v>10000</v>
      </c>
      <c r="D13" s="3"/>
      <c r="E13" s="1" t="s">
        <v>24</v>
      </c>
      <c r="F13" s="22" t="s">
        <v>25</v>
      </c>
      <c r="G13" s="23">
        <v>20000</v>
      </c>
    </row>
    <row r="14" spans="1:7" x14ac:dyDescent="0.3">
      <c r="A14" s="12" t="s">
        <v>26</v>
      </c>
      <c r="B14" s="22" t="s">
        <v>27</v>
      </c>
      <c r="C14" s="23">
        <v>1000</v>
      </c>
      <c r="D14" s="3"/>
      <c r="E14" s="1" t="s">
        <v>28</v>
      </c>
      <c r="F14" s="22" t="s">
        <v>29</v>
      </c>
      <c r="G14" s="23">
        <v>10000</v>
      </c>
    </row>
    <row r="15" spans="1:7" x14ac:dyDescent="0.3">
      <c r="A15" s="12" t="s">
        <v>30</v>
      </c>
      <c r="B15" s="22" t="s">
        <v>31</v>
      </c>
      <c r="C15" s="23">
        <v>1000</v>
      </c>
      <c r="D15" s="3"/>
      <c r="E15" s="1" t="s">
        <v>32</v>
      </c>
      <c r="F15" s="22" t="s">
        <v>108</v>
      </c>
      <c r="G15" s="23">
        <v>5000</v>
      </c>
    </row>
    <row r="16" spans="1:7" x14ac:dyDescent="0.3">
      <c r="A16" s="12"/>
      <c r="B16" s="3"/>
      <c r="C16" s="15"/>
      <c r="D16" s="3"/>
      <c r="E16" s="1" t="s">
        <v>33</v>
      </c>
      <c r="F16" s="22" t="s">
        <v>34</v>
      </c>
      <c r="G16" s="23">
        <v>0</v>
      </c>
    </row>
    <row r="17" spans="1:7" x14ac:dyDescent="0.3">
      <c r="A17" s="11" t="s">
        <v>35</v>
      </c>
      <c r="B17" s="21" t="s">
        <v>36</v>
      </c>
      <c r="C17" s="20">
        <f>C18+C19+C20</f>
        <v>30000</v>
      </c>
      <c r="D17" s="3"/>
      <c r="E17" s="1" t="s">
        <v>37</v>
      </c>
      <c r="F17" s="22" t="s">
        <v>38</v>
      </c>
      <c r="G17" s="23">
        <v>15000</v>
      </c>
    </row>
    <row r="18" spans="1:7" x14ac:dyDescent="0.3">
      <c r="A18" s="12" t="s">
        <v>39</v>
      </c>
      <c r="B18" s="22" t="s">
        <v>40</v>
      </c>
      <c r="C18" s="23">
        <v>10000</v>
      </c>
      <c r="D18" s="3"/>
      <c r="E18" s="1"/>
      <c r="F18" s="3"/>
      <c r="G18" s="16"/>
    </row>
    <row r="19" spans="1:7" x14ac:dyDescent="0.3">
      <c r="A19" s="12" t="s">
        <v>41</v>
      </c>
      <c r="B19" s="22" t="s">
        <v>42</v>
      </c>
      <c r="C19" s="23">
        <v>10000</v>
      </c>
      <c r="D19" s="3"/>
      <c r="E19" s="1"/>
      <c r="F19" s="3"/>
      <c r="G19" s="16"/>
    </row>
    <row r="20" spans="1:7" x14ac:dyDescent="0.3">
      <c r="A20" s="12" t="s">
        <v>43</v>
      </c>
      <c r="B20" s="22" t="s">
        <v>44</v>
      </c>
      <c r="C20" s="23">
        <v>10000</v>
      </c>
      <c r="D20" s="3"/>
      <c r="E20" s="1"/>
      <c r="F20" s="3"/>
      <c r="G20" s="16"/>
    </row>
    <row r="21" spans="1:7" x14ac:dyDescent="0.3">
      <c r="A21" s="12"/>
      <c r="B21" s="3"/>
      <c r="C21" s="3"/>
      <c r="D21" s="3"/>
      <c r="E21" s="9" t="s">
        <v>45</v>
      </c>
      <c r="F21" s="21" t="s">
        <v>46</v>
      </c>
      <c r="G21" s="20">
        <f>+G22+G23</f>
        <v>22000</v>
      </c>
    </row>
    <row r="22" spans="1:7" x14ac:dyDescent="0.3">
      <c r="A22" s="11" t="s">
        <v>47</v>
      </c>
      <c r="B22" s="21" t="s">
        <v>48</v>
      </c>
      <c r="C22" s="20">
        <f>C23</f>
        <v>30000</v>
      </c>
      <c r="D22" s="3"/>
      <c r="E22" s="1" t="s">
        <v>49</v>
      </c>
      <c r="F22" s="22" t="s">
        <v>50</v>
      </c>
      <c r="G22" s="23">
        <v>20000</v>
      </c>
    </row>
    <row r="23" spans="1:7" x14ac:dyDescent="0.3">
      <c r="A23" s="12" t="s">
        <v>51</v>
      </c>
      <c r="B23" s="22" t="s">
        <v>52</v>
      </c>
      <c r="C23" s="23">
        <v>30000</v>
      </c>
      <c r="D23" s="3"/>
      <c r="E23" s="1" t="s">
        <v>53</v>
      </c>
      <c r="F23" s="22" t="s">
        <v>54</v>
      </c>
      <c r="G23" s="23">
        <v>2000</v>
      </c>
    </row>
    <row r="24" spans="1:7" x14ac:dyDescent="0.3">
      <c r="A24" s="12"/>
      <c r="B24" s="3"/>
      <c r="C24" s="15"/>
      <c r="D24" s="3"/>
      <c r="E24" s="17"/>
      <c r="F24" s="17"/>
      <c r="G24" s="17"/>
    </row>
    <row r="25" spans="1:7" x14ac:dyDescent="0.3">
      <c r="A25" s="11" t="s">
        <v>55</v>
      </c>
      <c r="B25" s="21" t="s">
        <v>56</v>
      </c>
      <c r="C25" s="20">
        <f>C26+C27+C28</f>
        <v>3000</v>
      </c>
      <c r="D25" s="3"/>
      <c r="E25" s="1"/>
      <c r="F25" s="3"/>
      <c r="G25" s="15"/>
    </row>
    <row r="26" spans="1:7" x14ac:dyDescent="0.3">
      <c r="A26" s="12" t="s">
        <v>57</v>
      </c>
      <c r="B26" s="22" t="s">
        <v>58</v>
      </c>
      <c r="C26" s="23">
        <v>1000</v>
      </c>
      <c r="D26" s="3"/>
      <c r="E26" s="9" t="s">
        <v>59</v>
      </c>
      <c r="F26" s="21" t="s">
        <v>60</v>
      </c>
      <c r="G26" s="20">
        <f>+G27+G28</f>
        <v>60000</v>
      </c>
    </row>
    <row r="27" spans="1:7" x14ac:dyDescent="0.3">
      <c r="A27" s="12" t="s">
        <v>61</v>
      </c>
      <c r="B27" s="22" t="s">
        <v>62</v>
      </c>
      <c r="C27" s="23">
        <v>1000</v>
      </c>
      <c r="D27" s="3"/>
      <c r="E27" s="1" t="s">
        <v>63</v>
      </c>
      <c r="F27" s="22" t="s">
        <v>27</v>
      </c>
      <c r="G27" s="23">
        <v>30000</v>
      </c>
    </row>
    <row r="28" spans="1:7" x14ac:dyDescent="0.3">
      <c r="A28" s="12" t="s">
        <v>64</v>
      </c>
      <c r="B28" s="22" t="s">
        <v>65</v>
      </c>
      <c r="C28" s="23">
        <v>1000</v>
      </c>
      <c r="D28" s="3"/>
      <c r="E28" s="1" t="s">
        <v>66</v>
      </c>
      <c r="F28" s="22" t="s">
        <v>31</v>
      </c>
      <c r="G28" s="23">
        <v>30000</v>
      </c>
    </row>
    <row r="29" spans="1:7" x14ac:dyDescent="0.3">
      <c r="A29" s="12"/>
      <c r="B29" s="3"/>
      <c r="C29" s="15"/>
      <c r="D29" s="3"/>
      <c r="E29" s="17"/>
      <c r="F29" s="17"/>
      <c r="G29" s="17"/>
    </row>
    <row r="30" spans="1:7" x14ac:dyDescent="0.3">
      <c r="A30" s="11" t="s">
        <v>67</v>
      </c>
      <c r="B30" s="20" t="s">
        <v>68</v>
      </c>
      <c r="C30" s="20">
        <f>+C32+C41</f>
        <v>230000</v>
      </c>
      <c r="D30" s="3"/>
      <c r="E30" s="9" t="s">
        <v>69</v>
      </c>
      <c r="F30" s="21" t="s">
        <v>70</v>
      </c>
      <c r="G30" s="20">
        <f>+G31</f>
        <v>100000</v>
      </c>
    </row>
    <row r="31" spans="1:7" x14ac:dyDescent="0.3">
      <c r="A31" s="12"/>
      <c r="B31" s="3"/>
      <c r="C31" s="5"/>
      <c r="D31" s="3"/>
      <c r="E31" s="1" t="s">
        <v>71</v>
      </c>
      <c r="F31" s="22" t="s">
        <v>106</v>
      </c>
      <c r="G31" s="23">
        <v>100000</v>
      </c>
    </row>
    <row r="32" spans="1:7" x14ac:dyDescent="0.3">
      <c r="A32" s="11" t="s">
        <v>72</v>
      </c>
      <c r="B32" s="21" t="s">
        <v>73</v>
      </c>
      <c r="C32" s="20">
        <f>SUM(C33:C39)</f>
        <v>250000</v>
      </c>
      <c r="D32" s="3"/>
      <c r="E32" s="17"/>
      <c r="F32" s="17"/>
      <c r="G32" s="17"/>
    </row>
    <row r="33" spans="1:7" x14ac:dyDescent="0.3">
      <c r="A33" s="12" t="s">
        <v>74</v>
      </c>
      <c r="B33" s="22" t="s">
        <v>75</v>
      </c>
      <c r="C33" s="23">
        <v>20000</v>
      </c>
      <c r="D33" s="3"/>
      <c r="E33" s="9" t="s">
        <v>76</v>
      </c>
      <c r="F33" s="20" t="s">
        <v>77</v>
      </c>
      <c r="G33" s="20">
        <f>G35+G40</f>
        <v>40000</v>
      </c>
    </row>
    <row r="34" spans="1:7" x14ac:dyDescent="0.3">
      <c r="A34" s="12" t="s">
        <v>78</v>
      </c>
      <c r="B34" s="22" t="s">
        <v>79</v>
      </c>
      <c r="C34" s="23">
        <v>30000</v>
      </c>
      <c r="D34" s="3"/>
      <c r="E34" s="17"/>
      <c r="F34" s="3"/>
      <c r="G34" s="5"/>
    </row>
    <row r="35" spans="1:7" x14ac:dyDescent="0.3">
      <c r="A35" s="12" t="s">
        <v>80</v>
      </c>
      <c r="B35" s="22" t="s">
        <v>81</v>
      </c>
      <c r="C35" s="23">
        <v>40000</v>
      </c>
      <c r="D35" s="3"/>
      <c r="E35" s="9" t="s">
        <v>82</v>
      </c>
      <c r="F35" s="20" t="s">
        <v>83</v>
      </c>
      <c r="G35" s="20">
        <f>G36+G37</f>
        <v>40000</v>
      </c>
    </row>
    <row r="36" spans="1:7" x14ac:dyDescent="0.3">
      <c r="A36" s="12" t="s">
        <v>84</v>
      </c>
      <c r="B36" s="22" t="s">
        <v>85</v>
      </c>
      <c r="C36" s="23">
        <v>30000</v>
      </c>
      <c r="D36" s="3"/>
      <c r="E36" s="1" t="s">
        <v>86</v>
      </c>
      <c r="F36" s="22" t="s">
        <v>87</v>
      </c>
      <c r="G36" s="23">
        <v>40000</v>
      </c>
    </row>
    <row r="37" spans="1:7" x14ac:dyDescent="0.3">
      <c r="A37" s="12" t="s">
        <v>88</v>
      </c>
      <c r="B37" s="22" t="s">
        <v>89</v>
      </c>
      <c r="C37" s="23">
        <v>50000</v>
      </c>
      <c r="D37" s="3"/>
      <c r="E37" s="1" t="s">
        <v>90</v>
      </c>
      <c r="F37" s="22" t="s">
        <v>91</v>
      </c>
      <c r="G37" s="23">
        <v>0</v>
      </c>
    </row>
    <row r="38" spans="1:7" x14ac:dyDescent="0.3">
      <c r="A38" s="12" t="s">
        <v>92</v>
      </c>
      <c r="B38" s="22" t="s">
        <v>93</v>
      </c>
      <c r="C38" s="23">
        <v>30000</v>
      </c>
      <c r="D38" s="3"/>
      <c r="E38" s="3"/>
      <c r="F38" s="3"/>
      <c r="G38" s="3"/>
    </row>
    <row r="39" spans="1:7" x14ac:dyDescent="0.3">
      <c r="A39" s="12" t="s">
        <v>94</v>
      </c>
      <c r="B39" s="22" t="s">
        <v>95</v>
      </c>
      <c r="C39" s="23">
        <v>50000</v>
      </c>
      <c r="D39" s="3"/>
    </row>
    <row r="40" spans="1:7" x14ac:dyDescent="0.3">
      <c r="A40" s="12"/>
      <c r="B40" s="13"/>
      <c r="C40" s="14"/>
      <c r="D40" s="3"/>
      <c r="E40" s="9" t="s">
        <v>96</v>
      </c>
      <c r="F40" s="20" t="s">
        <v>97</v>
      </c>
      <c r="G40" s="20">
        <f>G41+G42</f>
        <v>0</v>
      </c>
    </row>
    <row r="41" spans="1:7" x14ac:dyDescent="0.3">
      <c r="A41" s="11" t="s">
        <v>100</v>
      </c>
      <c r="B41" s="21" t="s">
        <v>101</v>
      </c>
      <c r="C41" s="20">
        <f>C42</f>
        <v>-20000</v>
      </c>
      <c r="D41" s="3"/>
      <c r="E41" s="1" t="s">
        <v>98</v>
      </c>
      <c r="F41" s="22" t="s">
        <v>99</v>
      </c>
      <c r="G41" s="23">
        <v>0</v>
      </c>
    </row>
    <row r="42" spans="1:7" x14ac:dyDescent="0.3">
      <c r="A42" s="12" t="s">
        <v>104</v>
      </c>
      <c r="B42" s="22" t="s">
        <v>105</v>
      </c>
      <c r="C42" s="23">
        <v>-20000</v>
      </c>
      <c r="D42" s="3"/>
      <c r="E42" s="1" t="s">
        <v>102</v>
      </c>
      <c r="F42" s="22" t="s">
        <v>103</v>
      </c>
      <c r="G42" s="23">
        <v>0</v>
      </c>
    </row>
    <row r="43" spans="1:7" x14ac:dyDescent="0.3">
      <c r="A43" s="12"/>
      <c r="B43" s="3"/>
      <c r="C43" s="3"/>
      <c r="D43" s="3"/>
      <c r="E43" s="3"/>
      <c r="F43" s="3"/>
      <c r="G43" s="3"/>
    </row>
    <row r="44" spans="1:7" x14ac:dyDescent="0.3">
      <c r="A44" s="18"/>
      <c r="B44" s="17"/>
      <c r="C44" s="17"/>
      <c r="D44" s="17"/>
      <c r="E44" s="17"/>
      <c r="F44" s="17"/>
      <c r="G44" s="17"/>
    </row>
  </sheetData>
  <sheetProtection algorithmName="SHA-512" hashValue="7awnn6aKszn9YtPLaKOW31iDc65ebLUFpGzaLQ/6NFwgvjoEScvaSfff/KCA2xrTAnldiRr60nrl+2s7NF6fGg==" saltValue="IyD6ZPHdeE4rrkCuL6dX7A==" spinCount="100000" sheet="1" objects="1" scenarios="1" selectLockedCells="1"/>
  <pageMargins left="0.51181102362204722" right="0.51181102362204722" top="0.78740157480314965" bottom="0.78740157480314965" header="0.31496062992125984" footer="0.31496062992125984"/>
  <pageSetup paperSize="9" scale="8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EVALDO DE OLIVEIRA</dc:creator>
  <cp:lastModifiedBy>EVALDO DE OLIVEIRA</cp:lastModifiedBy>
  <cp:lastPrinted>2020-09-08T22:52:32Z</cp:lastPrinted>
  <dcterms:created xsi:type="dcterms:W3CDTF">2020-09-08T22:31:13Z</dcterms:created>
  <dcterms:modified xsi:type="dcterms:W3CDTF">2020-09-08T22:54:13Z</dcterms:modified>
</cp:coreProperties>
</file>